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965" tabRatio="753" activeTab="0"/>
  </bookViews>
  <sheets>
    <sheet name="様式1添1_R2年度【基準日数282日】" sheetId="1" r:id="rId1"/>
  </sheets>
  <definedNames>
    <definedName name="_xlnm.Print_Area" localSheetId="0">'様式1添1_R2年度【基準日数282日】'!$B$1:$I$32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<sst xmlns="http://schemas.openxmlformats.org/spreadsheetml/2006/main" count="22" uniqueCount="22">
  <si>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Ｘ（円）</t>
    </r>
  </si>
  <si>
    <r>
      <rPr>
        <sz val="16"/>
        <color indexed="8"/>
        <rFont val="ＭＳ Ｐゴシック"/>
        <family val="3"/>
      </rPr>
      <t>　交付申請書（様式第１）</t>
    </r>
    <r>
      <rPr>
        <sz val="12"/>
        <color indexed="8"/>
        <rFont val="ＭＳ Ｐゴシック"/>
        <family val="3"/>
      </rPr>
      <t>の</t>
    </r>
    <r>
      <rPr>
        <sz val="16"/>
        <color indexed="60"/>
        <rFont val="ＭＳ Ｐゴシック"/>
        <family val="3"/>
      </rPr>
      <t>「補助対象経費」「補助金申請額」</t>
    </r>
    <r>
      <rPr>
        <sz val="12"/>
        <color indexed="8"/>
        <rFont val="ＭＳ Ｐゴシック"/>
        <family val="3"/>
      </rPr>
      <t xml:space="preserve">に記載する金額は、
</t>
    </r>
    <r>
      <rPr>
        <sz val="16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下記により算出した、その結果をそれぞれの欄に転記する。　</t>
    </r>
    <r>
      <rPr>
        <sz val="12"/>
        <color indexed="10"/>
        <rFont val="ＭＳ Ｐゴシック"/>
        <family val="3"/>
      </rPr>
      <t>※作成要領4.（1）を参照</t>
    </r>
  </si>
  <si>
    <t>様式１添１</t>
  </si>
  <si>
    <t>Ａ；充填時間（分）</t>
  </si>
  <si>
    <t>Ｂ；総営業時間（ｈ）</t>
  </si>
  <si>
    <t>充填量（ｋｇ）</t>
  </si>
  <si>
    <r>
      <t xml:space="preserve">月～金の営業日数
</t>
    </r>
    <r>
      <rPr>
        <sz val="8"/>
        <color indexed="8"/>
        <rFont val="ＭＳ Ｐゴシック"/>
        <family val="3"/>
      </rPr>
      <t>法定点検による休業日を含む</t>
    </r>
  </si>
  <si>
    <r>
      <t xml:space="preserve">商用運用日数
</t>
    </r>
    <r>
      <rPr>
        <sz val="10"/>
        <color indexed="8"/>
        <rFont val="ＭＳ Ｐゴシック"/>
        <family val="3"/>
      </rPr>
      <t>（予定）</t>
    </r>
  </si>
  <si>
    <r>
      <t xml:space="preserve">Ｅ（日）
</t>
    </r>
    <r>
      <rPr>
        <sz val="10"/>
        <color indexed="8"/>
        <rFont val="ＭＳ Ｐゴシック"/>
        <family val="3"/>
      </rPr>
      <t>1事業年度の基準日数を上限とする</t>
    </r>
  </si>
  <si>
    <r>
      <t xml:space="preserve">Ｄ（円)
</t>
    </r>
    <r>
      <rPr>
        <sz val="9"/>
        <color indexed="8"/>
        <rFont val="ＭＳ Ｐゴシック"/>
        <family val="3"/>
      </rPr>
      <t>1事業年度あたりの補助上限額</t>
    </r>
  </si>
  <si>
    <t>①と②のどちらか低い金額</t>
  </si>
  <si>
    <r>
      <rPr>
        <b/>
        <sz val="14"/>
        <color indexed="10"/>
        <rFont val="HGS明朝E"/>
        <family val="1"/>
      </rPr>
      <t>　</t>
    </r>
    <r>
      <rPr>
        <b/>
        <sz val="18"/>
        <color indexed="60"/>
        <rFont val="HGS明朝E"/>
        <family val="1"/>
      </rPr>
      <t>Ｙ</t>
    </r>
    <r>
      <rPr>
        <b/>
        <sz val="18"/>
        <color indexed="60"/>
        <rFont val="ＭＳ Ｐゴシック"/>
        <family val="3"/>
      </rPr>
      <t xml:space="preserve"> </t>
    </r>
    <r>
      <rPr>
        <b/>
        <sz val="14"/>
        <color indexed="8"/>
        <rFont val="ＭＳ Ｐゴシック"/>
        <family val="3"/>
      </rPr>
      <t>の金額の</t>
    </r>
    <r>
      <rPr>
        <b/>
        <sz val="18"/>
        <color indexed="60"/>
        <rFont val="ＭＳ Ｐゴシック"/>
        <family val="3"/>
      </rPr>
      <t>2/3</t>
    </r>
    <r>
      <rPr>
        <sz val="14"/>
        <rFont val="ＭＳ Ｐゴシック"/>
        <family val="3"/>
      </rPr>
      <t xml:space="preserve">（円）
</t>
    </r>
    <r>
      <rPr>
        <sz val="10"/>
        <rFont val="ＭＳ Ｐゴシック"/>
        <family val="3"/>
      </rPr>
      <t>　　　　　　　一円未満を切り捨て</t>
    </r>
  </si>
  <si>
    <r>
      <rPr>
        <b/>
        <sz val="14"/>
        <color indexed="12"/>
        <rFont val="HGS明朝E"/>
        <family val="1"/>
      </rPr>
      <t>　</t>
    </r>
    <r>
      <rPr>
        <b/>
        <sz val="16"/>
        <color indexed="12"/>
        <rFont val="HGS明朝E"/>
        <family val="1"/>
      </rPr>
      <t>Ｚ</t>
    </r>
    <r>
      <rPr>
        <sz val="16"/>
        <rFont val="HGS明朝E"/>
        <family val="1"/>
      </rPr>
      <t>；</t>
    </r>
    <r>
      <rPr>
        <b/>
        <sz val="14"/>
        <rFont val="ＭＳ Ｐゴシック"/>
        <family val="3"/>
      </rPr>
      <t>補助上限額</t>
    </r>
    <r>
      <rPr>
        <sz val="14"/>
        <rFont val="ＭＳ Ｐゴシック"/>
        <family val="3"/>
      </rPr>
      <t xml:space="preserve">（円）
</t>
    </r>
    <r>
      <rPr>
        <sz val="10"/>
        <rFont val="ＭＳ Ｐゴシック"/>
        <family val="3"/>
      </rPr>
      <t>　　　　　　　一円未満を切り捨て</t>
    </r>
  </si>
  <si>
    <r>
      <t>Ⅱ．補助金申請額</t>
    </r>
    <r>
      <rPr>
        <sz val="14"/>
        <rFont val="ＭＳ Ｐゴシック"/>
        <family val="3"/>
      </rPr>
      <t>（円）</t>
    </r>
    <r>
      <rPr>
        <sz val="16"/>
        <rFont val="ＭＳ Ｐゴシック"/>
        <family val="3"/>
      </rPr>
      <t>　を計算する。</t>
    </r>
  </si>
  <si>
    <r>
      <t>Ⅰ．Ｙ 補助対象経費</t>
    </r>
    <r>
      <rPr>
        <sz val="14"/>
        <rFont val="ＭＳ Ｐゴシック"/>
        <family val="3"/>
      </rPr>
      <t>（円）</t>
    </r>
    <r>
      <rPr>
        <sz val="16"/>
        <rFont val="ＭＳ Ｐゴシック"/>
        <family val="3"/>
      </rPr>
      <t>　を、以下の式により計算する。</t>
    </r>
  </si>
  <si>
    <r>
      <t>　</t>
    </r>
    <r>
      <rPr>
        <b/>
        <sz val="18"/>
        <color indexed="60"/>
        <rFont val="HGS明朝E"/>
        <family val="1"/>
      </rPr>
      <t xml:space="preserve">Ｙ </t>
    </r>
    <r>
      <rPr>
        <b/>
        <sz val="16"/>
        <color indexed="60"/>
        <rFont val="ＭＳ 明朝"/>
        <family val="1"/>
      </rPr>
      <t>補助対象経費</t>
    </r>
    <r>
      <rPr>
        <sz val="14"/>
        <rFont val="ＭＳ 明朝"/>
        <family val="1"/>
      </rPr>
      <t>（円）</t>
    </r>
    <r>
      <rPr>
        <b/>
        <sz val="14"/>
        <color indexed="60"/>
        <rFont val="ＭＳ 明朝"/>
        <family val="1"/>
      </rPr>
      <t xml:space="preserve">
</t>
    </r>
    <r>
      <rPr>
        <sz val="10"/>
        <rFont val="ＭＳ 明朝"/>
        <family val="1"/>
      </rPr>
      <t>　　　　　一円未満を切り捨て</t>
    </r>
  </si>
  <si>
    <r>
      <t>　　　補助金申請額</t>
    </r>
    <r>
      <rPr>
        <sz val="14"/>
        <rFont val="ＭＳ Ｐゴシック"/>
        <family val="3"/>
      </rPr>
      <t>（円）</t>
    </r>
  </si>
  <si>
    <r>
      <rPr>
        <sz val="16"/>
        <color indexed="8"/>
        <rFont val="ＭＳ Ｐゴシック"/>
        <family val="3"/>
      </rPr>
      <t>【補助対象期間</t>
    </r>
    <r>
      <rPr>
        <sz val="16"/>
        <rFont val="ＭＳ Ｐゴシック"/>
        <family val="3"/>
      </rPr>
      <t xml:space="preserve"> １事業年度の基準日数：２８２日】</t>
    </r>
    <r>
      <rPr>
        <b/>
        <sz val="16"/>
        <color indexed="60"/>
        <rFont val="ＭＳ Ｐゴシック"/>
        <family val="3"/>
      </rPr>
      <t xml:space="preserve">
</t>
    </r>
    <r>
      <rPr>
        <b/>
        <sz val="12"/>
        <color indexed="60"/>
        <rFont val="ＭＳ Ｐゴシック"/>
        <family val="3"/>
      </rPr>
      <t>ただし、当該年度の２月が２９日までの場合は、２８３日</t>
    </r>
  </si>
  <si>
    <t>交付申請書記入用計算シート（２０２０年度）</t>
  </si>
  <si>
    <r>
      <rPr>
        <sz val="16"/>
        <color indexed="60"/>
        <rFont val="HGS創英ﾌﾟﾚｾﾞﾝｽEB"/>
        <family val="1"/>
      </rPr>
      <t>Ｙ</t>
    </r>
    <r>
      <rPr>
        <sz val="16"/>
        <color indexed="12"/>
        <rFont val="HGS創英ﾌﾟﾚｾﾞﾝｽEB"/>
        <family val="1"/>
      </rPr>
      <t xml:space="preserve"> </t>
    </r>
    <r>
      <rPr>
        <sz val="16"/>
        <rFont val="HGS創英ﾌﾟﾚｾﾞﾝｽEB"/>
        <family val="1"/>
      </rPr>
      <t xml:space="preserve">＝ Ｘ </t>
    </r>
    <r>
      <rPr>
        <sz val="16"/>
        <rFont val="Calibri"/>
        <family val="2"/>
      </rPr>
      <t>×</t>
    </r>
    <r>
      <rPr>
        <sz val="16"/>
        <rFont val="HGS創英ﾌﾟﾚｾﾞﾝｽEB"/>
        <family val="1"/>
      </rPr>
      <t xml:space="preserve">Ｅ／２８２ </t>
    </r>
    <r>
      <rPr>
        <sz val="16"/>
        <rFont val="Calibri"/>
        <family val="2"/>
      </rPr>
      <t>×</t>
    </r>
    <r>
      <rPr>
        <sz val="16"/>
        <rFont val="HGS創英ﾌﾟﾚｾﾞﾝｽEB"/>
        <family val="1"/>
      </rPr>
      <t>（１－Ａ／（Ｂ</t>
    </r>
    <r>
      <rPr>
        <sz val="16"/>
        <rFont val="Calibri"/>
        <family val="2"/>
      </rPr>
      <t>×</t>
    </r>
    <r>
      <rPr>
        <sz val="16"/>
        <rFont val="HGS創英ﾌﾟﾚｾﾞﾝｽEB"/>
        <family val="1"/>
      </rPr>
      <t>６０））</t>
    </r>
  </si>
  <si>
    <r>
      <rPr>
        <sz val="14"/>
        <rFont val="HG明朝E"/>
        <family val="1"/>
      </rPr>
      <t>　</t>
    </r>
    <r>
      <rPr>
        <sz val="14"/>
        <color indexed="12"/>
        <rFont val="HG明朝E"/>
        <family val="1"/>
      </rPr>
      <t>Ｚ</t>
    </r>
    <r>
      <rPr>
        <sz val="14"/>
        <rFont val="HG明朝E"/>
        <family val="1"/>
      </rPr>
      <t>＝Ｄ</t>
    </r>
    <r>
      <rPr>
        <sz val="14"/>
        <rFont val="HGS創英ﾌﾟﾚｾﾞﾝｽEB"/>
        <family val="1"/>
      </rPr>
      <t>×</t>
    </r>
    <r>
      <rPr>
        <sz val="14"/>
        <rFont val="HG明朝E"/>
        <family val="1"/>
      </rPr>
      <t>Ｅ／２８２</t>
    </r>
    <r>
      <rPr>
        <sz val="14"/>
        <rFont val="ＭＳ Ｐゴシック"/>
        <family val="3"/>
      </rPr>
      <t>　</t>
    </r>
    <r>
      <rPr>
        <sz val="10"/>
        <rFont val="ＭＳ Ｐゴシック"/>
        <family val="3"/>
      </rPr>
      <t>＜商用運用日数による補助上限額；Ｚ（円）＞</t>
    </r>
  </si>
  <si>
    <t>土・日・祝の営業日数
1.5倍後日数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</si>
</sst>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.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10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明朝"/>
      <family val="1"/>
    </font>
    <font>
      <b/>
      <sz val="16"/>
      <color indexed="60"/>
      <name val="ＭＳ Ｐゴシック"/>
      <family val="3"/>
    </font>
    <font>
      <b/>
      <sz val="18"/>
      <color indexed="60"/>
      <name val="ＭＳ Ｐゴシック"/>
      <family val="3"/>
    </font>
    <font>
      <sz val="16"/>
      <color indexed="60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b/>
      <sz val="16"/>
      <color indexed="60"/>
      <name val="ＭＳ 明朝"/>
      <family val="1"/>
    </font>
    <font>
      <b/>
      <sz val="14"/>
      <color indexed="60"/>
      <name val="ＭＳ 明朝"/>
      <family val="1"/>
    </font>
    <font>
      <sz val="16"/>
      <color indexed="12"/>
      <name val="HGS創英ﾌﾟﾚｾﾞﾝｽEB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color indexed="12"/>
      <name val="ＭＳ 明朝"/>
      <family val="1"/>
    </font>
    <font>
      <sz val="10"/>
      <color indexed="8"/>
      <name val="ＭＳ Ｐゴシック"/>
      <family val="3"/>
    </font>
    <font>
      <b/>
      <sz val="16"/>
      <color indexed="12"/>
      <name val="HGS明朝E"/>
      <family val="1"/>
    </font>
    <font>
      <b/>
      <sz val="18"/>
      <color indexed="60"/>
      <name val="HGS明朝E"/>
      <family val="1"/>
    </font>
    <font>
      <b/>
      <sz val="14"/>
      <color indexed="10"/>
      <name val="HGS明朝E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sz val="16"/>
      <name val="HGS創英ﾌﾟﾚｾﾞﾝｽEB"/>
      <family val="1"/>
    </font>
    <font>
      <sz val="16"/>
      <name val="HGS明朝E"/>
      <family val="1"/>
    </font>
    <font>
      <b/>
      <sz val="14"/>
      <color indexed="12"/>
      <name val="HGS明朝E"/>
      <family val="1"/>
    </font>
    <font>
      <sz val="14"/>
      <name val="HGS創英ﾌﾟﾚｾﾞﾝｽEB"/>
      <family val="1"/>
    </font>
    <font>
      <sz val="14"/>
      <name val="HG明朝E"/>
      <family val="1"/>
    </font>
    <font>
      <sz val="16"/>
      <name val="ＭＳ Ｐゴシック"/>
      <family val="3"/>
    </font>
    <font>
      <sz val="16"/>
      <color indexed="60"/>
      <name val="HGS創英ﾌﾟﾚｾﾞﾝｽEB"/>
      <family val="1"/>
    </font>
    <font>
      <sz val="14"/>
      <color indexed="12"/>
      <name val="HG明朝E"/>
      <family val="1"/>
    </font>
    <font>
      <sz val="14"/>
      <name val="ＭＳ 明朝"/>
      <family val="1"/>
    </font>
    <font>
      <b/>
      <sz val="12"/>
      <color indexed="60"/>
      <name val="ＭＳ Ｐゴシック"/>
      <family val="3"/>
    </font>
    <font>
      <sz val="16"/>
      <name val="Calibri"/>
      <family val="2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12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明朝"/>
      <family val="1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8"/>
      <color indexed="12"/>
      <name val="HGS創英ﾌﾟﾚｾﾞﾝｽEB"/>
      <family val="1"/>
    </font>
    <font>
      <b/>
      <sz val="18"/>
      <color indexed="8"/>
      <name val="HG丸ｺﾞｼｯｸM-PRO"/>
      <family val="3"/>
    </font>
    <font>
      <b/>
      <sz val="18"/>
      <color indexed="12"/>
      <name val="ＭＳ 明朝"/>
      <family val="1"/>
    </font>
    <font>
      <sz val="8"/>
      <color indexed="10"/>
      <name val="HG丸ｺﾞｼｯｸM-PRO"/>
      <family val="3"/>
    </font>
    <font>
      <sz val="8"/>
      <color indexed="8"/>
      <name val="Calibri"/>
      <family val="2"/>
    </font>
    <font>
      <sz val="8"/>
      <color indexed="10"/>
      <name val="ＭＳ Ｐゴシック"/>
      <family val="3"/>
    </font>
    <font>
      <sz val="8"/>
      <color indexed="10"/>
      <name val="Calibri"/>
      <family val="2"/>
    </font>
    <font>
      <sz val="14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ＭＳ 明朝"/>
      <family val="1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rgb="FF0000FF"/>
      <name val="Calibri"/>
      <family val="3"/>
    </font>
    <font>
      <sz val="12"/>
      <name val="Calibri"/>
      <family val="3"/>
    </font>
    <font>
      <b/>
      <sz val="12"/>
      <color theme="1"/>
      <name val="ＭＳ 明朝"/>
      <family val="1"/>
    </font>
    <font>
      <b/>
      <sz val="16"/>
      <color rgb="FFC00000"/>
      <name val="Calibri"/>
      <family val="3"/>
    </font>
    <font>
      <sz val="14"/>
      <name val="Calibri"/>
      <family val="3"/>
    </font>
    <font>
      <sz val="10"/>
      <color theme="1"/>
      <name val="Calibri"/>
      <family val="3"/>
    </font>
    <font>
      <sz val="16"/>
      <color rgb="FF0000FF"/>
      <name val="HGS創英ﾌﾟﾚｾﾞﾝｽEB"/>
      <family val="1"/>
    </font>
    <font>
      <b/>
      <sz val="14"/>
      <color rgb="FFFF0000"/>
      <name val="Calibri"/>
      <family val="3"/>
    </font>
    <font>
      <b/>
      <sz val="16"/>
      <name val="Calibri"/>
      <family val="3"/>
    </font>
    <font>
      <sz val="18"/>
      <color rgb="FF0000FF"/>
      <name val="HGS創英ﾌﾟﾚｾﾞﾝｽEB"/>
      <family val="1"/>
    </font>
    <font>
      <b/>
      <sz val="14"/>
      <color rgb="FF0000FF"/>
      <name val="ＭＳ 明朝"/>
      <family val="1"/>
    </font>
    <font>
      <b/>
      <sz val="14"/>
      <name val="Calibri"/>
      <family val="3"/>
    </font>
    <font>
      <sz val="16"/>
      <color theme="1"/>
      <name val="Calibri"/>
      <family val="3"/>
    </font>
    <font>
      <b/>
      <sz val="18"/>
      <color theme="1"/>
      <name val="HG丸ｺﾞｼｯｸM-PRO"/>
      <family val="3"/>
    </font>
    <font>
      <b/>
      <sz val="18"/>
      <color rgb="FF0000FF"/>
      <name val="ＭＳ 明朝"/>
      <family val="1"/>
    </font>
    <font>
      <b/>
      <sz val="16"/>
      <color rgb="FFC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0F8FA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</border>
    <border>
      <left style="double">
        <color theme="3"/>
      </left>
      <right/>
      <top/>
      <bottom/>
    </border>
    <border>
      <left style="mediumDashed">
        <color theme="3"/>
      </left>
      <right style="mediumDashed">
        <color theme="3"/>
      </right>
      <top style="mediumDashed">
        <color theme="3"/>
      </top>
      <bottom style="mediumDashed">
        <color theme="3"/>
      </bottom>
    </border>
    <border>
      <left/>
      <right/>
      <top style="thin"/>
      <bottom/>
    </border>
    <border>
      <left/>
      <right/>
      <top/>
      <bottom style="thin"/>
    </border>
    <border>
      <left/>
      <right style="double">
        <color theme="3"/>
      </right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Dashed">
        <color theme="3"/>
      </right>
      <top/>
      <bottom/>
    </border>
    <border>
      <left/>
      <right style="double">
        <color theme="4" tint="-0.24993999302387238"/>
      </right>
      <top/>
      <bottom/>
    </border>
    <border>
      <left/>
      <right style="medium">
        <color rgb="FFC0000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85" fillId="0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5" fillId="0" borderId="0" xfId="0" applyFont="1" applyFill="1" applyAlignment="1" applyProtection="1">
      <alignment horizontal="left" vertical="center" inden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horizontal="left" vertical="center" indent="3"/>
      <protection/>
    </xf>
    <xf numFmtId="0" fontId="87" fillId="0" borderId="0" xfId="0" applyFont="1" applyAlignment="1" applyProtection="1">
      <alignment horizontal="left" vertical="center" indent="3"/>
      <protection/>
    </xf>
    <xf numFmtId="176" fontId="8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87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38" fontId="69" fillId="0" borderId="0" xfId="48" applyFont="1" applyAlignment="1" applyProtection="1">
      <alignment vertical="center"/>
      <protection/>
    </xf>
    <xf numFmtId="38" fontId="69" fillId="0" borderId="0" xfId="48" applyFont="1" applyBorder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40" fontId="0" fillId="0" borderId="0" xfId="48" applyNumberFormat="1" applyFont="1" applyAlignment="1" applyProtection="1">
      <alignment vertical="center"/>
      <protection/>
    </xf>
    <xf numFmtId="177" fontId="69" fillId="0" borderId="0" xfId="48" applyNumberFormat="1" applyFont="1" applyAlignment="1" applyProtection="1">
      <alignment vertical="center"/>
      <protection/>
    </xf>
    <xf numFmtId="176" fontId="89" fillId="0" borderId="0" xfId="0" applyNumberFormat="1" applyFont="1" applyFill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right" vertical="center"/>
      <protection/>
    </xf>
    <xf numFmtId="0" fontId="91" fillId="0" borderId="0" xfId="0" applyFont="1" applyAlignment="1" applyProtection="1">
      <alignment horizontal="right" vertical="top" wrapText="1" shrinkToFit="1"/>
      <protection/>
    </xf>
    <xf numFmtId="0" fontId="0" fillId="0" borderId="0" xfId="0" applyAlignment="1" applyProtection="1">
      <alignment horizontal="right"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92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176" fontId="89" fillId="33" borderId="11" xfId="0" applyNumberFormat="1" applyFont="1" applyFill="1" applyBorder="1" applyAlignment="1" applyProtection="1">
      <alignment vertical="center"/>
      <protection locked="0"/>
    </xf>
    <xf numFmtId="179" fontId="89" fillId="33" borderId="11" xfId="0" applyNumberFormat="1" applyFont="1" applyFill="1" applyBorder="1" applyAlignment="1" applyProtection="1">
      <alignment vertical="center"/>
      <protection locked="0"/>
    </xf>
    <xf numFmtId="176" fontId="89" fillId="33" borderId="11" xfId="0" applyNumberFormat="1" applyFont="1" applyFill="1" applyBorder="1" applyAlignment="1" applyProtection="1">
      <alignment vertical="center"/>
      <protection locked="0"/>
    </xf>
    <xf numFmtId="176" fontId="93" fillId="34" borderId="12" xfId="0" applyNumberFormat="1" applyFont="1" applyFill="1" applyBorder="1" applyAlignment="1" applyProtection="1">
      <alignment horizontal="right" vertical="center"/>
      <protection/>
    </xf>
    <xf numFmtId="178" fontId="93" fillId="34" borderId="13" xfId="48" applyNumberFormat="1" applyFont="1" applyFill="1" applyBorder="1" applyAlignment="1" applyProtection="1">
      <alignment horizontal="right" vertical="center"/>
      <protection/>
    </xf>
    <xf numFmtId="0" fontId="94" fillId="0" borderId="14" xfId="0" applyFont="1" applyBorder="1" applyAlignment="1" applyProtection="1">
      <alignment horizontal="left" vertical="center" wrapText="1" shrinkToFit="1"/>
      <protection/>
    </xf>
    <xf numFmtId="0" fontId="92" fillId="0" borderId="10" xfId="0" applyFont="1" applyBorder="1" applyAlignment="1" applyProtection="1">
      <alignment horizontal="center" vertical="center" wrapText="1"/>
      <protection/>
    </xf>
    <xf numFmtId="0" fontId="87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6" fillId="0" borderId="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91" fillId="0" borderId="0" xfId="0" applyFont="1" applyBorder="1" applyAlignment="1" applyProtection="1">
      <alignment horizontal="right" vertical="top" wrapText="1" shrinkToFit="1"/>
      <protection/>
    </xf>
    <xf numFmtId="176" fontId="89" fillId="0" borderId="15" xfId="0" applyNumberFormat="1" applyFont="1" applyFill="1" applyBorder="1" applyAlignment="1" applyProtection="1">
      <alignment vertical="center"/>
      <protection/>
    </xf>
    <xf numFmtId="0" fontId="85" fillId="0" borderId="16" xfId="0" applyFont="1" applyBorder="1" applyAlignment="1" applyProtection="1">
      <alignment vertical="center"/>
      <protection/>
    </xf>
    <xf numFmtId="0" fontId="97" fillId="0" borderId="0" xfId="0" applyFont="1" applyBorder="1" applyAlignment="1" applyProtection="1">
      <alignment vertical="center" wrapText="1"/>
      <protection/>
    </xf>
    <xf numFmtId="176" fontId="98" fillId="0" borderId="15" xfId="0" applyNumberFormat="1" applyFont="1" applyFill="1" applyBorder="1" applyAlignment="1" applyProtection="1">
      <alignment vertical="center"/>
      <protection/>
    </xf>
    <xf numFmtId="0" fontId="85" fillId="0" borderId="17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76" fillId="0" borderId="17" xfId="0" applyFont="1" applyBorder="1" applyAlignment="1" applyProtection="1">
      <alignment horizontal="center" vertical="top" shrinkToFit="1"/>
      <protection/>
    </xf>
    <xf numFmtId="0" fontId="76" fillId="0" borderId="16" xfId="0" applyFont="1" applyBorder="1" applyAlignment="1" applyProtection="1">
      <alignment horizontal="center" vertical="top" shrinkToFi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center" vertical="center" wrapText="1" shrinkToFit="1"/>
      <protection/>
    </xf>
    <xf numFmtId="0" fontId="76" fillId="0" borderId="0" xfId="0" applyFont="1" applyBorder="1" applyAlignment="1" applyProtection="1">
      <alignment horizontal="center" vertical="top" shrinkToFit="1"/>
      <protection/>
    </xf>
    <xf numFmtId="0" fontId="99" fillId="0" borderId="0" xfId="0" applyFont="1" applyFill="1" applyAlignment="1" applyProtection="1">
      <alignment horizontal="center" vertical="center"/>
      <protection/>
    </xf>
    <xf numFmtId="0" fontId="100" fillId="0" borderId="0" xfId="0" applyFont="1" applyBorder="1" applyAlignment="1" applyProtection="1">
      <alignment horizontal="left" vertical="center" indent="1"/>
      <protection/>
    </xf>
    <xf numFmtId="179" fontId="89" fillId="0" borderId="15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101" fillId="0" borderId="0" xfId="0" applyFont="1" applyBorder="1" applyAlignment="1" applyProtection="1">
      <alignment horizontal="center" vertical="top" wrapText="1" shrinkToFit="1"/>
      <protection/>
    </xf>
    <xf numFmtId="176" fontId="102" fillId="0" borderId="0" xfId="0" applyNumberFormat="1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center" vertical="top" shrinkToFit="1"/>
      <protection/>
    </xf>
    <xf numFmtId="0" fontId="93" fillId="0" borderId="0" xfId="0" applyFont="1" applyAlignment="1" applyProtection="1">
      <alignment horizontal="left" vertical="center" wrapText="1" shrinkToFit="1"/>
      <protection/>
    </xf>
    <xf numFmtId="0" fontId="93" fillId="0" borderId="18" xfId="0" applyFont="1" applyBorder="1" applyAlignment="1" applyProtection="1">
      <alignment horizontal="left" vertical="center" wrapText="1" shrinkToFit="1"/>
      <protection/>
    </xf>
    <xf numFmtId="0" fontId="94" fillId="0" borderId="0" xfId="0" applyFont="1" applyBorder="1" applyAlignment="1" applyProtection="1">
      <alignment horizontal="left" vertical="center" wrapText="1" shrinkToFit="1"/>
      <protection/>
    </xf>
    <xf numFmtId="0" fontId="36" fillId="0" borderId="16" xfId="0" applyFont="1" applyBorder="1" applyAlignment="1" applyProtection="1">
      <alignment horizontal="left" vertical="center"/>
      <protection/>
    </xf>
    <xf numFmtId="0" fontId="96" fillId="34" borderId="0" xfId="0" applyFont="1" applyFill="1" applyAlignment="1" applyProtection="1">
      <alignment horizontal="center" vertical="center"/>
      <protection/>
    </xf>
    <xf numFmtId="0" fontId="36" fillId="0" borderId="16" xfId="0" applyFont="1" applyBorder="1" applyAlignment="1" applyProtection="1">
      <alignment horizontal="left" vertical="center" shrinkToFi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 shrinkToFit="1"/>
      <protection/>
    </xf>
    <xf numFmtId="0" fontId="89" fillId="0" borderId="0" xfId="0" applyFont="1" applyAlignment="1" applyProtection="1">
      <alignment horizontal="center" vertical="center" wrapText="1" shrinkToFit="1"/>
      <protection/>
    </xf>
    <xf numFmtId="0" fontId="103" fillId="0" borderId="19" xfId="0" applyFont="1" applyFill="1" applyBorder="1" applyAlignment="1" applyProtection="1">
      <alignment horizontal="center" vertical="center"/>
      <protection/>
    </xf>
    <xf numFmtId="0" fontId="103" fillId="0" borderId="20" xfId="0" applyFont="1" applyFill="1" applyBorder="1" applyAlignment="1" applyProtection="1">
      <alignment horizontal="center" vertical="center"/>
      <protection/>
    </xf>
    <xf numFmtId="0" fontId="103" fillId="0" borderId="21" xfId="0" applyFont="1" applyFill="1" applyBorder="1" applyAlignment="1" applyProtection="1">
      <alignment horizontal="center" vertical="center"/>
      <protection/>
    </xf>
    <xf numFmtId="0" fontId="85" fillId="2" borderId="0" xfId="0" applyFont="1" applyFill="1" applyAlignment="1" applyProtection="1">
      <alignment horizontal="center" vertical="center" wrapText="1"/>
      <protection/>
    </xf>
    <xf numFmtId="0" fontId="97" fillId="0" borderId="0" xfId="0" applyFont="1" applyBorder="1" applyAlignment="1" applyProtection="1">
      <alignment vertical="center" wrapText="1"/>
      <protection/>
    </xf>
    <xf numFmtId="0" fontId="97" fillId="0" borderId="22" xfId="0" applyFont="1" applyBorder="1" applyAlignment="1" applyProtection="1">
      <alignment vertical="center" wrapText="1"/>
      <protection/>
    </xf>
    <xf numFmtId="0" fontId="104" fillId="0" borderId="0" xfId="0" applyFont="1" applyAlignment="1" applyProtection="1">
      <alignment horizontal="left" vertical="center" indent="2"/>
      <protection/>
    </xf>
    <xf numFmtId="0" fontId="105" fillId="0" borderId="0" xfId="0" applyFont="1" applyAlignment="1" applyProtection="1">
      <alignment horizontal="left" vertical="center" wrapText="1" shrinkToFit="1"/>
      <protection/>
    </xf>
    <xf numFmtId="0" fontId="105" fillId="0" borderId="0" xfId="0" applyFont="1" applyAlignment="1" applyProtection="1">
      <alignment horizontal="left" vertical="center" shrinkToFit="1"/>
      <protection/>
    </xf>
    <xf numFmtId="0" fontId="105" fillId="0" borderId="23" xfId="0" applyFont="1" applyBorder="1" applyAlignment="1" applyProtection="1">
      <alignment horizontal="left" vertical="center" shrinkToFit="1"/>
      <protection/>
    </xf>
    <xf numFmtId="0" fontId="86" fillId="0" borderId="10" xfId="0" applyFont="1" applyBorder="1" applyAlignment="1" applyProtection="1">
      <alignment horizontal="center" vertical="center" wrapText="1"/>
      <protection/>
    </xf>
    <xf numFmtId="0" fontId="86" fillId="0" borderId="24" xfId="0" applyFont="1" applyBorder="1" applyAlignment="1" applyProtection="1">
      <alignment horizontal="center" vertical="center" wrapText="1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86" fillId="0" borderId="2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9525</xdr:rowOff>
    </xdr:from>
    <xdr:to>
      <xdr:col>8</xdr:col>
      <xdr:colOff>95250</xdr:colOff>
      <xdr:row>8</xdr:row>
      <xdr:rowOff>104775</xdr:rowOff>
    </xdr:to>
    <xdr:grpSp>
      <xdr:nvGrpSpPr>
        <xdr:cNvPr id="1" name="グループ化 1"/>
        <xdr:cNvGrpSpPr>
          <a:grpSpLocks/>
        </xdr:cNvGrpSpPr>
      </xdr:nvGrpSpPr>
      <xdr:grpSpPr>
        <a:xfrm>
          <a:off x="247650" y="2209800"/>
          <a:ext cx="6315075" cy="457200"/>
          <a:chOff x="317500" y="2054225"/>
          <a:chExt cx="7061200" cy="447675"/>
        </a:xfrm>
        <a:solidFill>
          <a:srgbClr val="FFFFFF"/>
        </a:solidFill>
      </xdr:grpSpPr>
      <xdr:sp>
        <xdr:nvSpPr>
          <xdr:cNvPr id="2" name="角丸四角形 35"/>
          <xdr:cNvSpPr>
            <a:spLocks/>
          </xdr:cNvSpPr>
        </xdr:nvSpPr>
        <xdr:spPr>
          <a:xfrm>
            <a:off x="317500" y="2054225"/>
            <a:ext cx="7061200" cy="447675"/>
          </a:xfrm>
          <a:prstGeom prst="roundRect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下記項目の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部分に入力。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　　　　　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があるものは、該当数字を選択</a:t>
            </a:r>
          </a:p>
        </xdr:txBody>
      </xdr:sp>
      <xdr:sp>
        <xdr:nvSpPr>
          <xdr:cNvPr id="3" name="正方形/長方形 37"/>
          <xdr:cNvSpPr>
            <a:spLocks/>
          </xdr:cNvSpPr>
        </xdr:nvSpPr>
        <xdr:spPr>
          <a:xfrm>
            <a:off x="1768577" y="2175433"/>
            <a:ext cx="492519" cy="195858"/>
          </a:xfrm>
          <a:prstGeom prst="rect">
            <a:avLst/>
          </a:prstGeom>
          <a:solidFill>
            <a:srgbClr val="FDEADA"/>
          </a:solidFill>
          <a:ln w="22225" cmpd="sng">
            <a:solidFill>
              <a:srgbClr val="C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四角形吹き出し 43"/>
          <xdr:cNvSpPr>
            <a:spLocks/>
          </xdr:cNvSpPr>
        </xdr:nvSpPr>
        <xdr:spPr>
          <a:xfrm>
            <a:off x="3740417" y="2184834"/>
            <a:ext cx="529590" cy="177167"/>
          </a:xfrm>
          <a:prstGeom prst="wedgeRectCallout">
            <a:avLst>
              <a:gd name="adj1" fmla="val -77296"/>
              <a:gd name="adj2" fmla="val 39944"/>
            </a:avLst>
          </a:prstGeom>
          <a:solidFill>
            <a:srgbClr val="EBF1DE"/>
          </a:solidFill>
          <a:ln w="952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904875</xdr:colOff>
      <xdr:row>25</xdr:row>
      <xdr:rowOff>76200</xdr:rowOff>
    </xdr:from>
    <xdr:ext cx="257175" cy="266700"/>
    <xdr:sp>
      <xdr:nvSpPr>
        <xdr:cNvPr id="5" name="テキスト ボックス 12"/>
        <xdr:cNvSpPr txBox="1">
          <a:spLocks noChangeArrowheads="1"/>
        </xdr:cNvSpPr>
      </xdr:nvSpPr>
      <xdr:spPr>
        <a:xfrm>
          <a:off x="2000250" y="8886825"/>
          <a:ext cx="257175" cy="266700"/>
        </a:xfrm>
        <a:prstGeom prst="rect">
          <a:avLst/>
        </a:prstGeom>
        <a:noFill/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②</a:t>
          </a:r>
        </a:p>
      </xdr:txBody>
    </xdr:sp>
    <xdr:clientData/>
  </xdr:oneCellAnchor>
  <xdr:oneCellAnchor>
    <xdr:from>
      <xdr:col>3</xdr:col>
      <xdr:colOff>904875</xdr:colOff>
      <xdr:row>23</xdr:row>
      <xdr:rowOff>66675</xdr:rowOff>
    </xdr:from>
    <xdr:ext cx="257175" cy="266700"/>
    <xdr:sp>
      <xdr:nvSpPr>
        <xdr:cNvPr id="6" name="テキスト ボックス 9"/>
        <xdr:cNvSpPr txBox="1">
          <a:spLocks noChangeArrowheads="1"/>
        </xdr:cNvSpPr>
      </xdr:nvSpPr>
      <xdr:spPr>
        <a:xfrm>
          <a:off x="2000250" y="8153400"/>
          <a:ext cx="257175" cy="266700"/>
        </a:xfrm>
        <a:prstGeom prst="rect">
          <a:avLst/>
        </a:prstGeom>
        <a:noFill/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①</a:t>
          </a:r>
        </a:p>
      </xdr:txBody>
    </xdr:sp>
    <xdr:clientData/>
  </xdr:oneCellAnchor>
  <xdr:oneCellAnchor>
    <xdr:from>
      <xdr:col>6</xdr:col>
      <xdr:colOff>923925</xdr:colOff>
      <xdr:row>22</xdr:row>
      <xdr:rowOff>152400</xdr:rowOff>
    </xdr:from>
    <xdr:ext cx="1485900" cy="752475"/>
    <xdr:sp>
      <xdr:nvSpPr>
        <xdr:cNvPr id="7" name="四角形吹き出し 13"/>
        <xdr:cNvSpPr>
          <a:spLocks/>
        </xdr:cNvSpPr>
      </xdr:nvSpPr>
      <xdr:spPr>
        <a:xfrm>
          <a:off x="4667250" y="7667625"/>
          <a:ext cx="1485900" cy="752475"/>
        </a:xfrm>
        <a:prstGeom prst="wedgeRectCallout">
          <a:avLst>
            <a:gd name="adj1" fmla="val 25898"/>
            <a:gd name="adj2" fmla="val 79513"/>
          </a:avLst>
        </a:prstGeom>
        <a:solidFill>
          <a:srgbClr val="EBF1DE">
            <a:alpha val="50000"/>
          </a:srgbClr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0" tIns="72000" rIns="0" bIns="7200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下記以外　</a:t>
          </a:r>
          <a:r>
            <a:rPr lang="en-US" cap="none" sz="800" b="0" i="0" u="none" baseline="0">
              <a:solidFill>
                <a:srgbClr val="FF0000"/>
              </a:solidFill>
            </a:rPr>
            <a:t>22,000,000 </a:t>
          </a:r>
          <a:r>
            <a:rPr lang="en-US" cap="none" sz="800" b="0" i="0" u="none" baseline="0">
              <a:solidFill>
                <a:srgbClr val="000000"/>
              </a:solidFill>
            </a:rPr>
            <a:t>を選択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小規模：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FF0000"/>
              </a:solidFill>
            </a:rPr>
            <a:t>16,000,000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移動式：運用場所２箇所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　　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FF0000"/>
              </a:solidFill>
            </a:rPr>
            <a:t>　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800" b="0" i="0" u="none" baseline="0">
              <a:solidFill>
                <a:srgbClr val="FF0000"/>
              </a:solidFill>
            </a:rPr>
            <a:t>    26,000,000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を</a:t>
          </a:r>
          <a:r>
            <a:rPr lang="en-US" cap="none" sz="800" b="0" i="0" u="none" baseline="0">
              <a:solidFill>
                <a:srgbClr val="000000"/>
              </a:solidFill>
            </a:rPr>
            <a:t>選択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V32"/>
  <sheetViews>
    <sheetView showGridLines="0" tabSelected="1" zoomScale="75" zoomScaleNormal="75" zoomScaleSheetLayoutView="55" zoomScalePageLayoutView="0" workbookViewId="0" topLeftCell="A1">
      <selection activeCell="N17" sqref="N17"/>
    </sheetView>
  </sheetViews>
  <sheetFormatPr defaultColWidth="9.140625" defaultRowHeight="15"/>
  <cols>
    <col min="1" max="1" width="2.28125" style="1" customWidth="1"/>
    <col min="2" max="2" width="2.57421875" style="1" customWidth="1"/>
    <col min="3" max="3" width="11.57421875" style="1" customWidth="1"/>
    <col min="4" max="4" width="19.57421875" style="1" customWidth="1"/>
    <col min="5" max="5" width="17.57421875" style="1" customWidth="1"/>
    <col min="6" max="6" width="2.57421875" style="1" customWidth="1"/>
    <col min="7" max="7" width="24.28125" style="1" customWidth="1"/>
    <col min="8" max="8" width="16.57421875" style="1" customWidth="1"/>
    <col min="9" max="9" width="2.7109375" style="1" customWidth="1"/>
    <col min="10" max="10" width="2.140625" style="1" customWidth="1"/>
    <col min="11" max="11" width="3.00390625" style="1" customWidth="1"/>
    <col min="12" max="12" width="10.421875" style="1" bestFit="1" customWidth="1"/>
    <col min="13" max="13" width="11.57421875" style="1" bestFit="1" customWidth="1"/>
    <col min="14" max="18" width="9.00390625" style="1" customWidth="1"/>
    <col min="19" max="19" width="5.7109375" style="1" customWidth="1"/>
    <col min="20" max="20" width="3.140625" style="1" customWidth="1"/>
    <col min="21" max="21" width="9.00390625" style="1" customWidth="1"/>
    <col min="22" max="22" width="11.57421875" style="1" bestFit="1" customWidth="1"/>
    <col min="23" max="16384" width="9.00390625" style="1" customWidth="1"/>
  </cols>
  <sheetData>
    <row r="1" spans="8:9" ht="17.25" customHeight="1">
      <c r="H1" s="27" t="s">
        <v>2</v>
      </c>
      <c r="I1" s="2"/>
    </row>
    <row r="2" spans="8:9" ht="9" customHeight="1" thickBot="1">
      <c r="H2" s="3"/>
      <c r="I2" s="3"/>
    </row>
    <row r="3" spans="2:9" ht="36" customHeight="1" thickBot="1" thickTop="1">
      <c r="B3" s="74" t="s">
        <v>18</v>
      </c>
      <c r="C3" s="75"/>
      <c r="D3" s="75"/>
      <c r="E3" s="75"/>
      <c r="F3" s="75"/>
      <c r="G3" s="75"/>
      <c r="H3" s="75"/>
      <c r="I3" s="76"/>
    </row>
    <row r="4" spans="2:8" s="4" customFormat="1" ht="42" customHeight="1" thickTop="1">
      <c r="B4" s="73" t="s">
        <v>17</v>
      </c>
      <c r="C4" s="73"/>
      <c r="D4" s="73"/>
      <c r="E4" s="73"/>
      <c r="F4" s="73"/>
      <c r="G4" s="73"/>
      <c r="H4" s="73"/>
    </row>
    <row r="5" spans="2:9" ht="54" customHeight="1">
      <c r="B5" s="77" t="s">
        <v>1</v>
      </c>
      <c r="C5" s="77"/>
      <c r="D5" s="77"/>
      <c r="E5" s="77"/>
      <c r="F5" s="77"/>
      <c r="G5" s="77"/>
      <c r="H5" s="77"/>
      <c r="I5" s="77"/>
    </row>
    <row r="6" spans="2:10" ht="15" customHeight="1">
      <c r="B6" s="5"/>
      <c r="I6" s="6"/>
      <c r="J6" s="6"/>
    </row>
    <row r="7" spans="2:10" ht="14.25">
      <c r="B7" s="7"/>
      <c r="I7" s="6"/>
      <c r="J7" s="6"/>
    </row>
    <row r="8" spans="2:10" ht="14.25">
      <c r="B8" s="7"/>
      <c r="I8" s="6"/>
      <c r="J8" s="6"/>
    </row>
    <row r="9" spans="2:10" ht="30" customHeight="1">
      <c r="B9" s="7"/>
      <c r="I9" s="6"/>
      <c r="J9" s="6"/>
    </row>
    <row r="10" spans="2:11" ht="45" customHeight="1">
      <c r="B10" s="45"/>
      <c r="C10" s="68" t="s">
        <v>14</v>
      </c>
      <c r="D10" s="68"/>
      <c r="E10" s="68"/>
      <c r="F10" s="68"/>
      <c r="G10" s="68"/>
      <c r="H10" s="68"/>
      <c r="I10" s="45"/>
      <c r="K10" s="6"/>
    </row>
    <row r="11" spans="2:9" ht="30" customHeight="1">
      <c r="B11" s="58"/>
      <c r="C11" s="69" t="s">
        <v>19</v>
      </c>
      <c r="D11" s="69"/>
      <c r="E11" s="69"/>
      <c r="F11" s="69"/>
      <c r="G11" s="69"/>
      <c r="H11" s="69"/>
      <c r="I11" s="58"/>
    </row>
    <row r="12" spans="2:11" ht="12" customHeight="1" thickBot="1">
      <c r="B12" s="80"/>
      <c r="C12" s="80"/>
      <c r="D12" s="80"/>
      <c r="E12" s="80"/>
      <c r="F12" s="8"/>
      <c r="G12" s="8"/>
      <c r="H12" s="8"/>
      <c r="I12" s="8"/>
      <c r="J12" s="8"/>
      <c r="K12" s="8"/>
    </row>
    <row r="13" spans="3:22" ht="36" customHeight="1" thickBot="1">
      <c r="C13" s="84" t="s">
        <v>0</v>
      </c>
      <c r="D13" s="85"/>
      <c r="E13" s="31"/>
      <c r="F13" s="9"/>
      <c r="G13" s="28" t="s">
        <v>5</v>
      </c>
      <c r="H13" s="32"/>
      <c r="N13" s="10"/>
      <c r="V13" s="10"/>
    </row>
    <row r="14" spans="2:22" ht="15" customHeight="1" thickBot="1">
      <c r="B14" s="11"/>
      <c r="C14" s="12"/>
      <c r="D14" s="12"/>
      <c r="E14" s="13"/>
      <c r="F14" s="14"/>
      <c r="V14" s="10"/>
    </row>
    <row r="15" spans="3:8" ht="36" customHeight="1" thickBot="1">
      <c r="C15" s="86" t="s">
        <v>3</v>
      </c>
      <c r="D15" s="87"/>
      <c r="E15" s="60">
        <f>ROUND(H13*1,1)</f>
        <v>0</v>
      </c>
      <c r="G15" s="37" t="s">
        <v>6</v>
      </c>
      <c r="H15" s="31"/>
    </row>
    <row r="16" spans="3:6" ht="15" customHeight="1" thickBot="1">
      <c r="C16" s="11"/>
      <c r="D16" s="12"/>
      <c r="E16" s="13"/>
      <c r="F16" s="14"/>
    </row>
    <row r="17" spans="3:8" ht="36" customHeight="1" thickBot="1">
      <c r="C17" s="86" t="s">
        <v>4</v>
      </c>
      <c r="D17" s="87"/>
      <c r="E17" s="32"/>
      <c r="G17" s="37" t="s">
        <v>21</v>
      </c>
      <c r="H17" s="32"/>
    </row>
    <row r="18" spans="3:6" ht="15" customHeight="1" thickBot="1">
      <c r="C18" s="11"/>
      <c r="D18" s="12"/>
      <c r="E18" s="13"/>
      <c r="F18" s="14"/>
    </row>
    <row r="19" spans="3:8" ht="36" customHeight="1" thickBot="1">
      <c r="C19" s="84" t="s">
        <v>8</v>
      </c>
      <c r="D19" s="87"/>
      <c r="E19" s="60">
        <f>MIN(282,H19)</f>
        <v>0</v>
      </c>
      <c r="F19" s="9"/>
      <c r="G19" s="29" t="s">
        <v>7</v>
      </c>
      <c r="H19" s="60">
        <f>H15+H17</f>
        <v>0</v>
      </c>
    </row>
    <row r="20" spans="2:11" ht="24" customHeight="1" thickBot="1">
      <c r="B20" s="6"/>
      <c r="C20" s="6"/>
      <c r="D20" s="6"/>
      <c r="E20" s="15"/>
      <c r="F20" s="15"/>
      <c r="G20" s="15"/>
      <c r="H20" s="15"/>
      <c r="I20" s="15"/>
      <c r="J20" s="6"/>
      <c r="K20" s="6"/>
    </row>
    <row r="21" spans="2:22" s="17" customFormat="1" ht="36" customHeight="1" thickBot="1" thickTop="1">
      <c r="B21" s="81" t="s">
        <v>15</v>
      </c>
      <c r="C21" s="82"/>
      <c r="D21" s="83"/>
      <c r="E21" s="34" t="e">
        <f>IF(ROUNDDOWN(E13*E19/282*(1-E15/(ROUND(E17*60,1))),0)&lt;0,"Err",ROUNDDOWN(E13*E19/282*(1-E15/(ROUND(E17*60,1))),0))</f>
        <v>#DIV/0!</v>
      </c>
      <c r="F21" s="16"/>
      <c r="G21" s="43"/>
      <c r="H21" s="15"/>
      <c r="I21" s="38"/>
      <c r="J21" s="40"/>
      <c r="V21" s="1"/>
    </row>
    <row r="22" spans="2:22" ht="24" customHeight="1" thickTop="1">
      <c r="B22" s="57"/>
      <c r="C22" s="53"/>
      <c r="D22" s="53"/>
      <c r="E22" s="51"/>
      <c r="F22" s="51"/>
      <c r="G22" s="53"/>
      <c r="H22" s="53"/>
      <c r="I22" s="52"/>
      <c r="J22" s="40"/>
      <c r="K22" s="21"/>
      <c r="V22" s="23"/>
    </row>
    <row r="23" spans="2:22" ht="45" customHeight="1" thickBot="1">
      <c r="B23" s="57"/>
      <c r="C23" s="70" t="s">
        <v>13</v>
      </c>
      <c r="D23" s="70"/>
      <c r="E23" s="70"/>
      <c r="F23" s="48"/>
      <c r="G23" s="54"/>
      <c r="H23" s="54"/>
      <c r="I23" s="52"/>
      <c r="J23" s="40"/>
      <c r="K23" s="21"/>
      <c r="V23" s="23"/>
    </row>
    <row r="24" spans="2:22" s="17" customFormat="1" ht="36" customHeight="1" thickBot="1">
      <c r="B24" s="78" t="s">
        <v>11</v>
      </c>
      <c r="C24" s="78"/>
      <c r="D24" s="79"/>
      <c r="E24" s="47">
        <f>IF(ISERROR(ROUNDDOWN(E21*2/3,0)),0,ROUNDDOWN(E21*2/3,0))</f>
        <v>0</v>
      </c>
      <c r="F24" s="30"/>
      <c r="G24" s="41"/>
      <c r="J24" s="40"/>
      <c r="L24" s="44"/>
      <c r="M24" s="19"/>
      <c r="V24" s="20"/>
    </row>
    <row r="25" spans="2:22" ht="21" customHeight="1" thickBot="1">
      <c r="B25" s="49"/>
      <c r="C25" s="49"/>
      <c r="D25" s="49"/>
      <c r="E25" s="52"/>
      <c r="F25" s="52"/>
      <c r="G25" s="21"/>
      <c r="H25" s="21"/>
      <c r="I25" s="21"/>
      <c r="J25" s="22"/>
      <c r="K25" s="21"/>
      <c r="V25" s="23"/>
    </row>
    <row r="26" spans="2:13" s="17" customFormat="1" ht="36" customHeight="1" thickBot="1">
      <c r="B26" s="72" t="s">
        <v>12</v>
      </c>
      <c r="C26" s="72"/>
      <c r="D26" s="72"/>
      <c r="E26" s="50">
        <f>MIN(ROUNDDOWN(H26*E19/282,0),H26)</f>
        <v>0</v>
      </c>
      <c r="F26" s="44"/>
      <c r="G26" s="43" t="s">
        <v>9</v>
      </c>
      <c r="H26" s="33">
        <v>22000000</v>
      </c>
      <c r="I26" s="42"/>
      <c r="J26" s="18"/>
      <c r="M26" s="1"/>
    </row>
    <row r="27" spans="2:13" s="17" customFormat="1" ht="30" customHeight="1">
      <c r="B27" s="38"/>
      <c r="C27" s="71" t="s">
        <v>20</v>
      </c>
      <c r="D27" s="71"/>
      <c r="E27" s="71"/>
      <c r="F27" s="71"/>
      <c r="G27" s="71"/>
      <c r="H27" s="55"/>
      <c r="I27" s="46"/>
      <c r="J27" s="26"/>
      <c r="K27" s="26"/>
      <c r="M27" s="56"/>
    </row>
    <row r="28" spans="2:13" s="17" customFormat="1" ht="9" customHeight="1">
      <c r="B28" s="38"/>
      <c r="C28" s="61"/>
      <c r="D28" s="61"/>
      <c r="E28" s="61"/>
      <c r="F28" s="61"/>
      <c r="G28" s="61"/>
      <c r="H28" s="55"/>
      <c r="I28" s="46"/>
      <c r="J28" s="26"/>
      <c r="K28" s="26"/>
      <c r="M28" s="56"/>
    </row>
    <row r="29" spans="2:11" ht="9" customHeight="1" thickBot="1">
      <c r="B29" s="6"/>
      <c r="C29" s="6"/>
      <c r="D29" s="6"/>
      <c r="E29" s="15"/>
      <c r="F29" s="15"/>
      <c r="G29" s="15"/>
      <c r="H29" s="15"/>
      <c r="I29" s="15"/>
      <c r="J29" s="6"/>
      <c r="K29" s="6"/>
    </row>
    <row r="30" spans="2:13" s="17" customFormat="1" ht="41.25" customHeight="1" thickBot="1" thickTop="1">
      <c r="B30" s="65" t="s">
        <v>16</v>
      </c>
      <c r="C30" s="65"/>
      <c r="D30" s="66"/>
      <c r="E30" s="35">
        <f>MIN(E24,E26)</f>
        <v>0</v>
      </c>
      <c r="F30" s="36"/>
      <c r="G30" s="67" t="s">
        <v>10</v>
      </c>
      <c r="H30" s="67"/>
      <c r="I30" s="46"/>
      <c r="J30" s="26"/>
      <c r="K30" s="26"/>
      <c r="L30" s="26"/>
      <c r="M30" s="1"/>
    </row>
    <row r="31" spans="2:13" s="17" customFormat="1" ht="9" customHeight="1" thickTop="1">
      <c r="B31" s="64"/>
      <c r="C31" s="64"/>
      <c r="D31" s="64"/>
      <c r="E31" s="24"/>
      <c r="F31" s="25"/>
      <c r="G31" s="38"/>
      <c r="H31" s="38"/>
      <c r="I31" s="46"/>
      <c r="J31" s="26"/>
      <c r="K31" s="26"/>
      <c r="L31" s="26"/>
      <c r="M31" s="1"/>
    </row>
    <row r="32" spans="2:13" s="17" customFormat="1" ht="8.25" customHeight="1">
      <c r="B32" s="59"/>
      <c r="C32" s="62"/>
      <c r="D32" s="62"/>
      <c r="E32" s="63"/>
      <c r="F32" s="39"/>
      <c r="G32" s="39"/>
      <c r="H32" s="39"/>
      <c r="I32" s="39"/>
      <c r="J32" s="18"/>
      <c r="M32" s="1"/>
    </row>
  </sheetData>
  <sheetProtection selectLockedCells="1"/>
  <mergeCells count="18">
    <mergeCell ref="B4:H4"/>
    <mergeCell ref="B3:I3"/>
    <mergeCell ref="B5:I5"/>
    <mergeCell ref="B24:D24"/>
    <mergeCell ref="B12:E12"/>
    <mergeCell ref="B21:D21"/>
    <mergeCell ref="C13:D13"/>
    <mergeCell ref="C15:D15"/>
    <mergeCell ref="C17:D17"/>
    <mergeCell ref="C19:D19"/>
    <mergeCell ref="B31:D31"/>
    <mergeCell ref="B30:D30"/>
    <mergeCell ref="G30:H30"/>
    <mergeCell ref="C10:H10"/>
    <mergeCell ref="C11:H11"/>
    <mergeCell ref="C23:E23"/>
    <mergeCell ref="C27:G27"/>
    <mergeCell ref="B26:D26"/>
  </mergeCells>
  <dataValidations count="1">
    <dataValidation type="list" allowBlank="1" showInputMessage="1" sqref="H26">
      <formula1>"22000000,16000000,26000000"</formula1>
    </dataValidation>
  </dataValidations>
  <printOptions/>
  <pageMargins left="0.55" right="0.2" top="0.52" bottom="0.15748031496062992" header="0.196850393700787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2016-05-19T04:26:35Z</dcterms:created>
  <dcterms:modified xsi:type="dcterms:W3CDTF">2020-04-01T02:02:48Z</dcterms:modified>
  <cp:category/>
  <cp:version/>
  <cp:contentType/>
  <cp:contentStatus/>
</cp:coreProperties>
</file>